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niabashar/Downloads/"/>
    </mc:Choice>
  </mc:AlternateContent>
  <xr:revisionPtr revIDLastSave="0" documentId="8_{91FEE2DF-7F2E-4338-9725-D80C8A8E08B2}" xr6:coauthVersionLast="47" xr6:coauthVersionMax="47" xr10:uidLastSave="{00000000-0000-0000-0000-000000000000}"/>
  <bookViews>
    <workbookView xWindow="1640" yWindow="2300" windowWidth="27640" windowHeight="16160" xr2:uid="{32F48E1D-DE19-0840-B39F-F8355E23165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B24" i="1"/>
  <c r="C24" i="1"/>
  <c r="D24" i="1" s="1"/>
  <c r="E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tc={238C4E10-A6F8-4708-891D-F5821476A126}</author>
  </authors>
  <commentList>
    <comment ref="C17" authorId="0" shapeId="0" xr:uid="{238C4E10-A6F8-4708-891D-F5821476A126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based on the type of chemical used</t>
      </text>
    </comment>
  </commentList>
</comments>
</file>

<file path=xl/sharedStrings.xml><?xml version="1.0" encoding="utf-8"?>
<sst xmlns="http://schemas.openxmlformats.org/spreadsheetml/2006/main" count="29" uniqueCount="28">
  <si>
    <t>Chemical Phosphorus Removal Spreadsheet</t>
  </si>
  <si>
    <t>Chemical</t>
  </si>
  <si>
    <t>Formula</t>
  </si>
  <si>
    <t>Molecular Weight</t>
  </si>
  <si>
    <t>Conversion Ratios</t>
  </si>
  <si>
    <t>Alum (Aluminum Sulphate)</t>
  </si>
  <si>
    <r>
      <t>Al</t>
    </r>
    <r>
      <rPr>
        <vertAlign val="subscript"/>
        <sz val="12"/>
        <color theme="1"/>
        <rFont val="Calibri"/>
        <scheme val="minor"/>
      </rPr>
      <t>2</t>
    </r>
    <r>
      <rPr>
        <sz val="12"/>
        <color theme="1"/>
        <rFont val="Calibri"/>
        <scheme val="minor"/>
      </rPr>
      <t>(SO</t>
    </r>
    <r>
      <rPr>
        <vertAlign val="subscript"/>
        <sz val="12"/>
        <color theme="1"/>
        <rFont val="Calibri"/>
        <scheme val="minor"/>
      </rPr>
      <t>4</t>
    </r>
    <r>
      <rPr>
        <sz val="12"/>
        <color theme="1"/>
        <rFont val="Calibri"/>
        <scheme val="minor"/>
      </rPr>
      <t>)</t>
    </r>
    <r>
      <rPr>
        <vertAlign val="subscript"/>
        <sz val="12"/>
        <color theme="1"/>
        <rFont val="Calibri"/>
        <scheme val="minor"/>
      </rPr>
      <t>3</t>
    </r>
    <r>
      <rPr>
        <sz val="12"/>
        <color theme="1"/>
        <rFont val="Calibri"/>
        <scheme val="minor"/>
      </rPr>
      <t>. 14H</t>
    </r>
    <r>
      <rPr>
        <vertAlign val="subscript"/>
        <sz val="12"/>
        <color theme="1"/>
        <rFont val="Calibri"/>
        <scheme val="minor"/>
      </rPr>
      <t>2</t>
    </r>
    <r>
      <rPr>
        <sz val="12"/>
        <color theme="1"/>
        <rFont val="Calibri"/>
        <scheme val="minor"/>
      </rPr>
      <t>O</t>
    </r>
  </si>
  <si>
    <t>Ferric Chloride</t>
  </si>
  <si>
    <r>
      <t>FeCl</t>
    </r>
    <r>
      <rPr>
        <vertAlign val="subscript"/>
        <sz val="12"/>
        <color theme="1"/>
        <rFont val="Calibri"/>
        <scheme val="minor"/>
      </rPr>
      <t>3</t>
    </r>
  </si>
  <si>
    <t>Ferrous Sulphate</t>
  </si>
  <si>
    <r>
      <t>FeSO</t>
    </r>
    <r>
      <rPr>
        <vertAlign val="subscript"/>
        <sz val="12"/>
        <color theme="1"/>
        <rFont val="Calibri"/>
        <scheme val="minor"/>
      </rPr>
      <t>4</t>
    </r>
  </si>
  <si>
    <t>Polyaluminum chloride (PAC)</t>
  </si>
  <si>
    <t>[Al2(OH)nCl6－n·xH2O]m</t>
  </si>
  <si>
    <t>Input</t>
  </si>
  <si>
    <t>Flow</t>
  </si>
  <si>
    <t>MGD</t>
  </si>
  <si>
    <t>Influent P</t>
  </si>
  <si>
    <t>mg/L</t>
  </si>
  <si>
    <t>Influent BOD</t>
  </si>
  <si>
    <t>% Solution</t>
  </si>
  <si>
    <t>%</t>
  </si>
  <si>
    <t>Metal:P Ratio</t>
  </si>
  <si>
    <t>Molar Ratio</t>
  </si>
  <si>
    <t>Influent P, lbs/day</t>
  </si>
  <si>
    <t>Influent BOD, lbs/day</t>
  </si>
  <si>
    <t>P needed for biological assimilation, lbs</t>
  </si>
  <si>
    <t>P to be chemically removed per day, lbs</t>
  </si>
  <si>
    <t>Chemical Dose, lbs/day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</si>
</sst>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scheme val="minor"/>
    </font>
    <font>
      <vertAlign val="subscript"/>
      <sz val="12"/>
      <color theme="1"/>
      <name val="Calibri"/>
      <scheme val="minor"/>
    </font>
    <font>
      <b/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0" xfId="0" applyFont="1"/>
    <xf numFmtId="0" fontId="5" fillId="0" borderId="0" xfId="0" applyFont="1"/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3" borderId="1" xfId="0" applyFont="1" applyFill="1" applyBorder="1"/>
    <xf numFmtId="0" fontId="0" fillId="3" borderId="0" xfId="0" applyFill="1"/>
    <xf numFmtId="0" fontId="3" fillId="0" borderId="2" xfId="0" applyFont="1" applyBorder="1" applyAlignment="1">
      <alignment vertical="center"/>
    </xf>
    <xf numFmtId="0" fontId="3" fillId="0" borderId="2" xfId="0" applyFont="1" applyBorder="1"/>
    <xf numFmtId="0" fontId="1" fillId="2" borderId="3" xfId="0" applyFont="1" applyFill="1" applyBorder="1"/>
    <xf numFmtId="0" fontId="0" fillId="0" borderId="4" xfId="0" applyBorder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uest User" id="{18F3BBB2-2779-4CE4-97F6-31769E5560B8}" userId="S::urn:spo:anon#578db0adfb98380ce522dec80e9e1ccc0b63742bf8afb80113c84efec6f99118::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7" dT="2025-03-12T17:11:32.32" personId="{18F3BBB2-2779-4CE4-97F6-31769E5560B8}" id="{238C4E10-A6F8-4708-891D-F5821476A126}">
    <text>Update based on the type of chemical used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4BD5-1D64-8A4F-A7E9-D3E3756391C0}">
  <dimension ref="A2:F24"/>
  <sheetViews>
    <sheetView tabSelected="1" workbookViewId="0">
      <selection activeCell="F14" sqref="F14"/>
    </sheetView>
  </sheetViews>
  <sheetFormatPr defaultColWidth="11" defaultRowHeight="15.95"/>
  <cols>
    <col min="2" max="2" width="28" customWidth="1"/>
    <col min="3" max="3" width="26.5" customWidth="1"/>
    <col min="4" max="5" width="22.125" customWidth="1"/>
    <col min="6" max="6" width="19.375" customWidth="1"/>
  </cols>
  <sheetData>
    <row r="2" spans="1:5" ht="29.1">
      <c r="A2" s="18" t="s">
        <v>0</v>
      </c>
      <c r="B2" s="18"/>
      <c r="C2" s="18"/>
      <c r="D2" s="18"/>
      <c r="E2" s="18"/>
    </row>
    <row r="4" spans="1:5" ht="15.75"/>
    <row r="5" spans="1:5" ht="15.75">
      <c r="B5" s="2" t="s">
        <v>1</v>
      </c>
      <c r="C5" s="2" t="s">
        <v>2</v>
      </c>
      <c r="D5" s="10" t="s">
        <v>3</v>
      </c>
      <c r="E5" s="16" t="s">
        <v>4</v>
      </c>
    </row>
    <row r="6" spans="1:5" ht="15.75">
      <c r="B6" s="6" t="s">
        <v>5</v>
      </c>
      <c r="C6" s="7" t="s">
        <v>6</v>
      </c>
      <c r="D6" s="14">
        <v>594.35</v>
      </c>
      <c r="E6" s="17">
        <v>0.87</v>
      </c>
    </row>
    <row r="7" spans="1:5" ht="15.75">
      <c r="B7" s="6" t="s">
        <v>7</v>
      </c>
      <c r="C7" s="7" t="s">
        <v>8</v>
      </c>
      <c r="D7" s="14">
        <v>162.21</v>
      </c>
      <c r="E7" s="17">
        <v>1.8</v>
      </c>
    </row>
    <row r="8" spans="1:5" ht="15.75">
      <c r="B8" s="6" t="s">
        <v>9</v>
      </c>
      <c r="C8" s="7" t="s">
        <v>10</v>
      </c>
      <c r="D8" s="14">
        <v>151.91</v>
      </c>
      <c r="E8" s="17">
        <v>1.5</v>
      </c>
    </row>
    <row r="9" spans="1:5" ht="15.75">
      <c r="B9" s="6" t="s">
        <v>11</v>
      </c>
      <c r="C9" s="6" t="s">
        <v>12</v>
      </c>
      <c r="D9" s="15">
        <v>174.45</v>
      </c>
      <c r="E9" s="17">
        <v>1.5</v>
      </c>
    </row>
    <row r="10" spans="1:5" ht="15.75">
      <c r="B10" s="8"/>
      <c r="C10" s="8"/>
      <c r="D10" s="8"/>
    </row>
    <row r="11" spans="1:5" ht="15.75">
      <c r="B11" s="8"/>
      <c r="C11" s="8"/>
      <c r="D11" s="8"/>
    </row>
    <row r="12" spans="1:5" ht="15.75">
      <c r="B12" s="9" t="s">
        <v>13</v>
      </c>
      <c r="C12" s="8"/>
      <c r="D12" s="8"/>
    </row>
    <row r="13" spans="1:5" ht="15.75">
      <c r="B13" s="6" t="s">
        <v>14</v>
      </c>
      <c r="C13" s="6">
        <v>5</v>
      </c>
      <c r="D13" s="6" t="s">
        <v>15</v>
      </c>
    </row>
    <row r="14" spans="1:5" ht="15.75">
      <c r="B14" s="6" t="s">
        <v>16</v>
      </c>
      <c r="C14" s="6">
        <v>5</v>
      </c>
      <c r="D14" s="6" t="s">
        <v>17</v>
      </c>
    </row>
    <row r="15" spans="1:5" ht="15.75">
      <c r="B15" s="6" t="s">
        <v>18</v>
      </c>
      <c r="C15" s="6">
        <v>250</v>
      </c>
      <c r="D15" s="6" t="s">
        <v>17</v>
      </c>
    </row>
    <row r="16" spans="1:5" ht="15.75">
      <c r="B16" s="6" t="s">
        <v>19</v>
      </c>
      <c r="C16" s="6">
        <v>30</v>
      </c>
      <c r="D16" s="6" t="s">
        <v>20</v>
      </c>
    </row>
    <row r="17" spans="2:6" ht="15.75">
      <c r="B17" s="6" t="s">
        <v>21</v>
      </c>
      <c r="C17" s="12">
        <v>1</v>
      </c>
      <c r="D17" s="6" t="s">
        <v>22</v>
      </c>
    </row>
    <row r="18" spans="2:6" ht="15.75">
      <c r="B18" s="6"/>
      <c r="C18" s="6"/>
      <c r="D18" s="6"/>
    </row>
    <row r="19" spans="2:6" ht="15.75">
      <c r="B19" s="6"/>
      <c r="C19" s="6"/>
      <c r="D19" s="6"/>
    </row>
    <row r="20" spans="2:6" ht="15.75">
      <c r="B20" s="6"/>
      <c r="C20" s="6"/>
      <c r="D20" s="6"/>
    </row>
    <row r="23" spans="2:6" ht="33" customHeight="1">
      <c r="B23" s="3" t="s">
        <v>23</v>
      </c>
      <c r="C23" s="3" t="s">
        <v>24</v>
      </c>
      <c r="D23" s="4" t="s">
        <v>25</v>
      </c>
      <c r="E23" s="5" t="s">
        <v>26</v>
      </c>
      <c r="F23" s="11" t="s">
        <v>27</v>
      </c>
    </row>
    <row r="24" spans="2:6">
      <c r="B24">
        <f>C13*C14*8.34</f>
        <v>208.5</v>
      </c>
      <c r="C24" s="1">
        <f>C13*C15*8.34</f>
        <v>10425</v>
      </c>
      <c r="D24">
        <f>C24/100</f>
        <v>104.25</v>
      </c>
      <c r="E24">
        <f>B24-D24</f>
        <v>104.25</v>
      </c>
      <c r="F24" s="13">
        <f>E24*C17</f>
        <v>104.25</v>
      </c>
    </row>
  </sheetData>
  <mergeCells count="1">
    <mergeCell ref="A2:E2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140962-ee1a-45db-b58b-56e84c7d680a">
      <Terms xmlns="http://schemas.microsoft.com/office/infopath/2007/PartnerControls"/>
    </lcf76f155ced4ddcb4097134ff3c332f>
    <TaxCatchAll xmlns="2c79a95d-b044-433d-bbe9-64761eee45f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642680370E04684C7F348A8725FE1" ma:contentTypeVersion="18" ma:contentTypeDescription="Create a new document." ma:contentTypeScope="" ma:versionID="84d43c0ed584da21433804f4f0240a03">
  <xsd:schema xmlns:xsd="http://www.w3.org/2001/XMLSchema" xmlns:xs="http://www.w3.org/2001/XMLSchema" xmlns:p="http://schemas.microsoft.com/office/2006/metadata/properties" xmlns:ns2="6e140962-ee1a-45db-b58b-56e84c7d680a" xmlns:ns3="2c79a95d-b044-433d-bbe9-64761eee45f7" targetNamespace="http://schemas.microsoft.com/office/2006/metadata/properties" ma:root="true" ma:fieldsID="b12e2736412f7836df37dd05d7e9134e" ns2:_="" ns3:_="">
    <xsd:import namespace="6e140962-ee1a-45db-b58b-56e84c7d680a"/>
    <xsd:import namespace="2c79a95d-b044-433d-bbe9-64761eee4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40962-ee1a-45db-b58b-56e84c7d6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08fdd0b-ffa8-4d4b-ab7d-1c2d6692e8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9a95d-b044-433d-bbe9-64761eee45f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92f62a2-f092-478e-a2c6-1ad18a8c5705}" ma:internalName="TaxCatchAll" ma:showField="CatchAllData" ma:web="2c79a95d-b044-433d-bbe9-64761eee45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2863EE-FC49-46D5-9D52-596711D96DD1}"/>
</file>

<file path=customXml/itemProps2.xml><?xml version="1.0" encoding="utf-8"?>
<ds:datastoreItem xmlns:ds="http://schemas.openxmlformats.org/officeDocument/2006/customXml" ds:itemID="{9445D18A-75C8-4344-A9EF-5FB55985AA82}"/>
</file>

<file path=customXml/itemProps3.xml><?xml version="1.0" encoding="utf-8"?>
<ds:datastoreItem xmlns:ds="http://schemas.openxmlformats.org/officeDocument/2006/customXml" ds:itemID="{633A9DF3-4DE4-49AE-8E11-333E877286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2024-07-11T20:23:07Z</dcterms:created>
  <dcterms:modified xsi:type="dcterms:W3CDTF">2025-10-29T15:52:12Z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0x010100E62642680370E04684C7F348A8725FE1</vt:lpwstr>
  </property>
</Properties>
</file>